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<sst xmlns="http://schemas.openxmlformats.org/spreadsheetml/2006/main" count="33" uniqueCount="15">
  <si>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Hydrograph Shape</t>
  </si>
  <si>
    <t>k</t>
  </si>
  <si>
    <t>Qp=((A*(ROD/12)*2*(5280)^2)*(Tp/Tb)*(1/3600))</t>
  </si>
  <si>
    <t xml:space="preserve">for A=1 mi^2 </t>
  </si>
  <si>
    <t>For ROD =1 inch</t>
  </si>
  <si>
    <t>Qp=K*A*ROD/Tp</t>
  </si>
  <si>
    <t>Vol=A*(ROD/12)*5280^2=1/2*Tb*Qp*3600</t>
  </si>
  <si>
    <t>Tb/Tp</t>
  </si>
  <si>
    <t>Tp= 1 hour</t>
  </si>
  <si>
    <t>k=((2*(5280)^2)/(12*3600))*((A*ROD)/(Tb/Tp)*Tp)</t>
  </si>
  <si>
    <t>`</t>
  </si>
  <si>
    <t>Triangular Unit Hydrographs</t>
  </si>
  <si>
    <t>K=</t>
  </si>
  <si>
    <t>Q</t>
  </si>
  <si>
    <t>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</si>
</sst>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b/>
      <sz val="13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Effect of Base Time on Shape Factor 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774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Sheet1!$B$26:$B$28</c:f>
              <c:numCache/>
            </c:numRef>
          </c:xVal>
          <c:yVal>
            <c:numRef>
              <c:f>Sheet1!$A$26:$A$28</c:f>
              <c:numCache/>
            </c:numRef>
          </c:yVal>
          <c:smooth val="0"/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645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Sheet1!$E$26:$E$28</c:f>
              <c:numCache/>
            </c:numRef>
          </c:xVal>
          <c:yVal>
            <c:numRef>
              <c:f>Sheet1!$D$26:$D$28</c:f>
              <c:numCache/>
            </c:numRef>
          </c:yVal>
          <c:smooth val="0"/>
        </c:ser>
        <c:ser>
          <c:idx val="2"/>
          <c:order val="2"/>
          <c:tx>
            <c:strRef>
              <c:f>Sheet1!$B$10</c:f>
              <c:strCache>
                <c:ptCount val="1"/>
                <c:pt idx="0">
                  <c:v>553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Sheet1!$H$26:$H$28</c:f>
              <c:numCache/>
            </c:numRef>
          </c:xVal>
          <c:yVal>
            <c:numRef>
              <c:f>Sheet1!$G$26:$G$28</c:f>
              <c:numCache/>
            </c:numRef>
          </c:yVal>
          <c:smooth val="0"/>
        </c:ser>
        <c:ser>
          <c:idx val="3"/>
          <c:order val="3"/>
          <c:tx>
            <c:strRef>
              <c:f>Sheet1!$B$11</c:f>
              <c:strCache>
                <c:ptCount val="1"/>
                <c:pt idx="0">
                  <c:v>484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Sheet1!$K$26:$K$28</c:f>
              <c:numCache/>
            </c:numRef>
          </c:xVal>
          <c:yVal>
            <c:numRef>
              <c:f>Sheet1!$J$26:$J$28</c:f>
              <c:numCache/>
            </c:numRef>
          </c:yVal>
          <c:smooth val="0"/>
        </c:ser>
        <c:ser>
          <c:idx val="4"/>
          <c:order val="4"/>
          <c:tx>
            <c:strRef>
              <c:f>Sheet1!$B$12</c:f>
              <c:strCache>
                <c:ptCount val="1"/>
                <c:pt idx="0">
                  <c:v>430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Sheet1!$N$26:$N$28</c:f>
              <c:numCache/>
            </c:numRef>
          </c:xVal>
          <c:yVal>
            <c:numRef>
              <c:f>Sheet1!$M$26:$M$28</c:f>
              <c:numCache/>
            </c:numRef>
          </c:yVal>
          <c:smooth val="0"/>
        </c:ser>
        <c:ser>
          <c:idx val="5"/>
          <c:order val="5"/>
          <c:tx>
            <c:strRef>
              <c:f>Sheet1!$B$13</c:f>
              <c:strCache>
                <c:ptCount val="1"/>
                <c:pt idx="0">
                  <c:v>387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Sheet1!$Q$26:$Q$28</c:f>
              <c:numCache/>
            </c:numRef>
          </c:xVal>
          <c:yVal>
            <c:numRef>
              <c:f>Sheet1!$P$26:$P$28</c:f>
              <c:numCache/>
            </c:numRef>
          </c:yVal>
          <c:smooth val="0"/>
        </c:ser>
        <c:ser>
          <c:idx val="6"/>
          <c:order val="6"/>
          <c:tx>
            <c:strRef>
              <c:f>Sheet1!$B$14</c:f>
              <c:strCache>
                <c:ptCount val="1"/>
                <c:pt idx="0">
                  <c:v>323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Sheet1!$T$26:$T$28</c:f>
              <c:numCache/>
            </c:numRef>
          </c:xVal>
          <c:yVal>
            <c:numRef>
              <c:f>Sheet1!$S$26:$S$28</c:f>
              <c:numCache/>
            </c:numRef>
          </c:yVal>
          <c:smooth val="0"/>
        </c:ser>
        <c:axId val="25591102"/>
        <c:axId val="28993327"/>
      </c:scatterChart>
      <c:valAx>
        <c:axId val="25591102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T/Tp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93327"/>
        <c:crosses val="autoZero"/>
        <c:crossBetween val="midCat"/>
        <c:dispUnits/>
      </c:valAx>
      <c:valAx>
        <c:axId val="28993327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Qp/ROD (cfs/mi^2)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91102"/>
        <c:crosses val="autoZero"/>
        <c:crossBetween val="midCat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85725</xdr:rowOff>
    </xdr:from>
    <xdr:to>
      <xdr:col>14</xdr:col>
      <xdr:colOff>190500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819275" y="733425"/>
        <a:ext cx="69056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B17" sqref="B17"/>
    </sheetView>
  </sheetViews>
  <sheetFormatPr defaultColWidth="9.140625" defaultRowHeight="12.75"/>
  <sheetData>
    <row r="1" spans="1:4" ht="12.75">
      <c r="A1" t="s">
        <v>0</v>
      </c>
      <c r="D1" t="s">
        <v>9</v>
      </c>
    </row>
    <row r="2" spans="1:4" ht="12.75">
      <c r="A2" t="s">
        <v>3</v>
      </c>
      <c r="D2" t="s">
        <v>2</v>
      </c>
    </row>
    <row r="3" spans="1:4" ht="12.75">
      <c r="A3" t="s">
        <v>4</v>
      </c>
      <c r="D3" t="s">
        <v>5</v>
      </c>
    </row>
    <row r="4" spans="1:4" ht="12.75">
      <c r="A4" t="s">
        <v>8</v>
      </c>
      <c r="D4" t="s">
        <v>6</v>
      </c>
    </row>
    <row r="7" spans="1:2" ht="12.75">
      <c r="A7" t="s">
        <v>7</v>
      </c>
      <c r="B7" t="s">
        <v>1</v>
      </c>
    </row>
    <row r="8" spans="1:2" ht="12.75">
      <c r="A8">
        <f>5/3</f>
        <v>1.6666666666666667</v>
      </c>
      <c r="B8" s="1">
        <f aca="true" t="shared" si="0" ref="B8:B14">((2*(5280)^2)/(12*3600))*(((1*1)/(A8))*1)</f>
        <v>774.4</v>
      </c>
    </row>
    <row r="9" spans="1:9" ht="12.75">
      <c r="A9">
        <f>6/3</f>
        <v>2</v>
      </c>
      <c r="B9" s="1">
        <f t="shared" si="0"/>
        <v>645.3333333333334</v>
      </c>
      <c r="I9" t="s">
        <v>10</v>
      </c>
    </row>
    <row r="10" spans="1:2" ht="12.75">
      <c r="A10">
        <f>7/3</f>
        <v>2.3333333333333335</v>
      </c>
      <c r="B10" s="1">
        <f t="shared" si="0"/>
        <v>553.1428571428571</v>
      </c>
    </row>
    <row r="11" spans="1:2" ht="12.75">
      <c r="A11">
        <f>8/3</f>
        <v>2.6666666666666665</v>
      </c>
      <c r="B11" s="1">
        <f t="shared" si="0"/>
        <v>484</v>
      </c>
    </row>
    <row r="12" spans="1:2" ht="12.75">
      <c r="A12">
        <f>9/3</f>
        <v>3</v>
      </c>
      <c r="B12" s="1">
        <f t="shared" si="0"/>
        <v>430.22222222222223</v>
      </c>
    </row>
    <row r="13" spans="1:2" ht="12.75">
      <c r="A13">
        <f>10/3</f>
        <v>3.3333333333333335</v>
      </c>
      <c r="B13" s="1">
        <f t="shared" si="0"/>
        <v>387.2</v>
      </c>
    </row>
    <row r="14" spans="1:2" ht="12.75">
      <c r="A14">
        <f>12/3</f>
        <v>4</v>
      </c>
      <c r="B14" s="1">
        <f t="shared" si="0"/>
        <v>322.6666666666667</v>
      </c>
    </row>
    <row r="23" ht="12.75">
      <c r="A23" t="s">
        <v>11</v>
      </c>
    </row>
    <row r="24" spans="1:20" ht="12.75">
      <c r="A24" t="s">
        <v>12</v>
      </c>
      <c r="B24">
        <f>B8</f>
        <v>774.4</v>
      </c>
      <c r="D24" t="s">
        <v>12</v>
      </c>
      <c r="E24">
        <f>B9</f>
        <v>645.3333333333334</v>
      </c>
      <c r="G24" t="s">
        <v>12</v>
      </c>
      <c r="H24">
        <f>B10</f>
        <v>553.1428571428571</v>
      </c>
      <c r="J24" t="s">
        <v>12</v>
      </c>
      <c r="K24">
        <f>B11</f>
        <v>484</v>
      </c>
      <c r="M24" t="s">
        <v>12</v>
      </c>
      <c r="N24">
        <f>B12</f>
        <v>430.22222222222223</v>
      </c>
      <c r="P24" t="s">
        <v>12</v>
      </c>
      <c r="Q24">
        <f>B13</f>
        <v>387.2</v>
      </c>
      <c r="S24" t="s">
        <v>12</v>
      </c>
      <c r="T24">
        <f>B14</f>
        <v>322.6666666666667</v>
      </c>
    </row>
    <row r="25" spans="1:20" ht="12.75">
      <c r="A25" t="s">
        <v>13</v>
      </c>
      <c r="B25" t="s">
        <v>14</v>
      </c>
      <c r="D25" t="s">
        <v>13</v>
      </c>
      <c r="E25" t="s">
        <v>14</v>
      </c>
      <c r="G25" t="s">
        <v>13</v>
      </c>
      <c r="H25" t="s">
        <v>14</v>
      </c>
      <c r="J25" t="s">
        <v>13</v>
      </c>
      <c r="K25" t="s">
        <v>14</v>
      </c>
      <c r="M25" t="s">
        <v>13</v>
      </c>
      <c r="N25" t="s">
        <v>14</v>
      </c>
      <c r="P25" t="s">
        <v>13</v>
      </c>
      <c r="Q25" t="s">
        <v>14</v>
      </c>
      <c r="S25" t="s">
        <v>13</v>
      </c>
      <c r="T25" t="s">
        <v>14</v>
      </c>
    </row>
    <row r="26" spans="1:20" ht="12.75">
      <c r="A26">
        <v>0</v>
      </c>
      <c r="B26">
        <v>0</v>
      </c>
      <c r="D26">
        <v>0</v>
      </c>
      <c r="E26">
        <v>0</v>
      </c>
      <c r="G26">
        <v>0</v>
      </c>
      <c r="H26">
        <v>0</v>
      </c>
      <c r="J26">
        <v>0</v>
      </c>
      <c r="K26">
        <v>0</v>
      </c>
      <c r="M26">
        <v>0</v>
      </c>
      <c r="N26">
        <v>0</v>
      </c>
      <c r="P26">
        <v>0</v>
      </c>
      <c r="Q26">
        <v>0</v>
      </c>
      <c r="S26">
        <v>0</v>
      </c>
      <c r="T26">
        <v>0</v>
      </c>
    </row>
    <row r="27" spans="1:20" ht="12.75">
      <c r="A27">
        <f>B8</f>
        <v>774.4</v>
      </c>
      <c r="B27">
        <v>1</v>
      </c>
      <c r="D27">
        <f>B9</f>
        <v>645.3333333333334</v>
      </c>
      <c r="E27">
        <v>1</v>
      </c>
      <c r="G27">
        <f>B10</f>
        <v>553.1428571428571</v>
      </c>
      <c r="H27">
        <v>1</v>
      </c>
      <c r="J27">
        <f>B11</f>
        <v>484</v>
      </c>
      <c r="K27">
        <v>1</v>
      </c>
      <c r="M27">
        <f>B12</f>
        <v>430.22222222222223</v>
      </c>
      <c r="N27">
        <v>1</v>
      </c>
      <c r="P27">
        <f>B13</f>
        <v>387.2</v>
      </c>
      <c r="Q27">
        <v>1</v>
      </c>
      <c r="S27">
        <f>B14</f>
        <v>322.6666666666667</v>
      </c>
      <c r="T27">
        <v>1</v>
      </c>
    </row>
    <row r="28" spans="1:20" ht="12.75">
      <c r="A28">
        <v>0</v>
      </c>
      <c r="B28">
        <f>A8</f>
        <v>1.6666666666666667</v>
      </c>
      <c r="D28">
        <v>0</v>
      </c>
      <c r="E28">
        <f>A9</f>
        <v>2</v>
      </c>
      <c r="G28">
        <v>0</v>
      </c>
      <c r="H28">
        <f>A10</f>
        <v>2.3333333333333335</v>
      </c>
      <c r="J28">
        <v>0</v>
      </c>
      <c r="K28">
        <f>A11</f>
        <v>2.6666666666666665</v>
      </c>
      <c r="M28">
        <v>0</v>
      </c>
      <c r="N28">
        <f>A12</f>
        <v>3</v>
      </c>
      <c r="P28">
        <v>0</v>
      </c>
      <c r="Q28">
        <f>A13</f>
        <v>3.3333333333333335</v>
      </c>
      <c r="S28">
        <v>0</v>
      </c>
      <c r="T28">
        <f>A14</f>
        <v>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Gonzaga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Bormann</dc:creator>
  <cp:keywords/>
  <dc:description/>
  <cp:lastModifiedBy>Noel Bormann</cp:lastModifiedBy>
  <cp:lastPrinted>2006-01-10T22:07:33Z</cp:lastPrinted>
  <dcterms:created xsi:type="dcterms:W3CDTF">2006-01-10T21:58:15Z</dcterms:created>
  <dcterms:modified xsi:type="dcterms:W3CDTF">2006-01-17T18:41:47Z</dcterms:modified>
  <cp:category/>
  <cp:version/>
  <cp:contentType/>
  <cp:contentStatus/>
</cp:coreProperties>
</file>